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Документ" sheetId="1" r:id="rId1"/>
  </sheets>
  <definedNames>
    <definedName name="_xlnm.Print_Titles" localSheetId="0">'Документ'!$4:$6</definedName>
  </definedNames>
  <calcPr fullCalcOnLoad="1"/>
</workbook>
</file>

<file path=xl/sharedStrings.xml><?xml version="1.0" encoding="utf-8"?>
<sst xmlns="http://schemas.openxmlformats.org/spreadsheetml/2006/main" count="94" uniqueCount="92">
  <si>
    <t>(рублей)</t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</si>
  <si>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</si>
  <si>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</si>
  <si>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</si>
  <si>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</si>
  <si>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</si>
  <si>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</si>
  <si>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</si>
  <si>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</si>
  <si>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</si>
  <si>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</si>
  <si>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</si>
  <si>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</si>
  <si>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</si>
  <si>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</si>
  <si>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</si>
  <si>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</si>
  <si>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</si>
  <si>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</si>
  <si>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</si>
  <si>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</si>
  <si>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</si>
  <si>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</si>
  <si>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</si>
  <si>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</si>
  <si>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</si>
  <si>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</si>
  <si>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</si>
  <si>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</si>
  <si>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</si>
  <si>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</si>
  <si>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</si>
  <si>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</si>
  <si>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</si>
  <si>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</si>
  <si>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</si>
  <si>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</si>
  <si>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</si>
  <si>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</si>
  <si>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</si>
  <si>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</si>
  <si>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</si>
  <si>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</si>
  <si>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</si>
  <si>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</si>
  <si>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</si>
  <si>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</si>
  <si>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</si>
  <si>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</si>
  <si>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</si>
  <si>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</si>
  <si>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</si>
  <si>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</si>
  <si>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</si>
  <si>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</si>
  <si>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</si>
  <si>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</si>
  <si>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</si>
  <si>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</si>
  <si>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</si>
  <si>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</si>
  <si>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</si>
  <si>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</si>
  <si>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</si>
  <si>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</si>
  <si>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</si>
  <si>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</si>
  <si>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</si>
  <si>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</si>
  <si>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</si>
  <si>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</si>
  <si>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</si>
  <si>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</si>
  <si>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</si>
  <si>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</si>
  <si>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Территориальная программа обязательного медицинского страхования</t>
  </si>
  <si>
    <t>73  0  00  00000</t>
  </si>
  <si>
    <t>ВСЕГО</t>
  </si>
  <si>
    <t>ИТОГО по другим программам</t>
  </si>
  <si>
    <t>ИТОГО по ведомственным целевым программам</t>
  </si>
  <si>
    <t>Исполнено за I полугодие 2017 года</t>
  </si>
  <si>
    <t>Удельный вес</t>
  </si>
  <si>
    <t>Темп роста (%)</t>
  </si>
  <si>
    <t>Исполнено за I полугодие 2016 года</t>
  </si>
  <si>
    <t>ИТОГО по государcтвенным программам</t>
  </si>
  <si>
    <t>Ведомственная целевая программа "Защита прав человека и правовое просвещение"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</si>
  <si>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</si>
  <si>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60  0  00  00000</t>
  </si>
  <si>
    <t>Удельный вес, %</t>
  </si>
  <si>
    <t>Сумма</t>
  </si>
  <si>
    <t xml:space="preserve">Аналитические данные по исполнению расходов областного бюджета по государственным, ведомственным и другим программам за I полугодие 2017 года в сравнении с соответствующим периодом 2016 года </t>
  </si>
  <si>
    <t>Отклонение исполнения за I полугодие 2017 года от исполнения за I полугодие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</si>
</sst>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20" borderId="0">
      <alignment/>
      <protection/>
    </xf>
    <xf numFmtId="0" fontId="38" fillId="21" borderId="1">
      <alignment horizontal="center" vertical="center" wrapText="1"/>
      <protection/>
    </xf>
    <xf numFmtId="0" fontId="39" fillId="0" borderId="0">
      <alignment horizontal="left" vertical="top" wrapText="1"/>
      <protection/>
    </xf>
    <xf numFmtId="0" fontId="38" fillId="21" borderId="1">
      <alignment horizontal="center" vertical="center" shrinkToFit="1"/>
      <protection/>
    </xf>
    <xf numFmtId="0" fontId="40" fillId="0" borderId="0">
      <alignment horizontal="center" wrapText="1"/>
      <protection/>
    </xf>
    <xf numFmtId="0" fontId="41" fillId="20" borderId="0">
      <alignment/>
      <protection/>
    </xf>
    <xf numFmtId="0" fontId="40" fillId="0" borderId="0">
      <alignment horizontal="center"/>
      <protection/>
    </xf>
    <xf numFmtId="49" fontId="38" fillId="21" borderId="1">
      <alignment horizontal="left" vertical="center" wrapText="1"/>
      <protection/>
    </xf>
    <xf numFmtId="0" fontId="39" fillId="0" borderId="0">
      <alignment wrapText="1"/>
      <protection/>
    </xf>
    <xf numFmtId="0" fontId="41" fillId="20" borderId="0">
      <alignment vertical="center"/>
      <protection/>
    </xf>
    <xf numFmtId="0" fontId="39" fillId="0" borderId="0">
      <alignment horizontal="right"/>
      <protection/>
    </xf>
    <xf numFmtId="49" fontId="41" fillId="21" borderId="1">
      <alignment horizontal="left" vertical="center" wrapText="1"/>
      <protection/>
    </xf>
    <xf numFmtId="0" fontId="38" fillId="21" borderId="1">
      <alignment horizontal="center" vertical="center" wrapText="1"/>
      <protection/>
    </xf>
    <xf numFmtId="0" fontId="38" fillId="21" borderId="1">
      <alignment horizontal="left"/>
      <protection/>
    </xf>
    <xf numFmtId="0" fontId="38" fillId="21" borderId="1">
      <alignment horizontal="center" vertical="center" shrinkToFit="1"/>
      <protection/>
    </xf>
    <xf numFmtId="0" fontId="39" fillId="0" borderId="2">
      <alignment/>
      <protection/>
    </xf>
    <xf numFmtId="49" fontId="38" fillId="21" borderId="1">
      <alignment horizontal="left" wrapText="1"/>
      <protection/>
    </xf>
    <xf numFmtId="0" fontId="41" fillId="21" borderId="0">
      <alignment/>
      <protection/>
    </xf>
    <xf numFmtId="49" fontId="41" fillId="21" borderId="1">
      <alignment horizontal="left" wrapText="1"/>
      <protection/>
    </xf>
    <xf numFmtId="49" fontId="38" fillId="21" borderId="1">
      <alignment horizontal="center" vertical="center" wrapText="1"/>
      <protection/>
    </xf>
    <xf numFmtId="0" fontId="38" fillId="21" borderId="1">
      <alignment horizontal="left"/>
      <protection/>
    </xf>
    <xf numFmtId="0" fontId="41" fillId="21" borderId="0">
      <alignment horizontal="center" vertical="center"/>
      <protection/>
    </xf>
    <xf numFmtId="49" fontId="38" fillId="21" borderId="1">
      <alignment horizontal="center" wrapText="1"/>
      <protection/>
    </xf>
    <xf numFmtId="49" fontId="41" fillId="21" borderId="1">
      <alignment horizontal="center" vertical="center" wrapText="1"/>
      <protection/>
    </xf>
    <xf numFmtId="49" fontId="41" fillId="21" borderId="1">
      <alignment horizontal="center" wrapText="1"/>
      <protection/>
    </xf>
    <xf numFmtId="0" fontId="36" fillId="0" borderId="0">
      <alignment/>
      <protection/>
    </xf>
    <xf numFmtId="0" fontId="37" fillId="0" borderId="0">
      <alignment/>
      <protection/>
    </xf>
    <xf numFmtId="0" fontId="41" fillId="20" borderId="0">
      <alignment horizontal="center" vertical="center"/>
      <protection/>
    </xf>
    <xf numFmtId="4" fontId="38" fillId="21" borderId="1">
      <alignment horizontal="right" shrinkToFit="1"/>
      <protection/>
    </xf>
    <xf numFmtId="4" fontId="38" fillId="21" borderId="1">
      <alignment horizontal="right" vertical="center" shrinkToFit="1"/>
      <protection/>
    </xf>
    <xf numFmtId="4" fontId="41" fillId="21" borderId="1">
      <alignment horizontal="right" shrinkToFit="1"/>
      <protection/>
    </xf>
    <xf numFmtId="4" fontId="41" fillId="21" borderId="1">
      <alignment horizontal="right" vertical="center" shrinkToFit="1"/>
      <protection/>
    </xf>
    <xf numFmtId="0" fontId="36" fillId="0" borderId="0">
      <alignment/>
      <protection/>
    </xf>
    <xf numFmtId="4" fontId="38" fillId="21" borderId="1">
      <alignment horizontal="right" vertical="top" shrinkToFit="1"/>
      <protection/>
    </xf>
    <xf numFmtId="0" fontId="39" fillId="0" borderId="0">
      <alignment horizontal="left" wrapText="1"/>
      <protection/>
    </xf>
    <xf numFmtId="0" fontId="36" fillId="0" borderId="0">
      <alignment/>
      <protection locked="0"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/>
      <protection/>
    </xf>
    <xf numFmtId="0" fontId="39" fillId="0" borderId="3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5" applyNumberFormat="0" applyAlignment="0" applyProtection="0"/>
    <xf numFmtId="0" fontId="44" fillId="2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74" applyNumberFormat="1" applyProtection="1">
      <alignment/>
      <protection locked="0"/>
    </xf>
    <xf numFmtId="0" fontId="39" fillId="0" borderId="0" xfId="54" applyNumberFormat="1" applyBorder="1" applyProtection="1">
      <alignment/>
      <protection/>
    </xf>
    <xf numFmtId="0" fontId="38" fillId="21" borderId="13" xfId="42" applyNumberFormat="1" applyBorder="1" applyProtection="1">
      <alignment horizontal="center" vertical="center" shrinkToFit="1"/>
      <protection/>
    </xf>
    <xf numFmtId="0" fontId="39" fillId="0" borderId="0" xfId="75" applyNumberFormat="1" applyAlignment="1" applyProtection="1">
      <alignment horizontal="left" vertical="top" wrapText="1"/>
      <protection/>
    </xf>
    <xf numFmtId="0" fontId="39" fillId="0" borderId="0" xfId="75" applyAlignment="1">
      <alignment horizontal="left" vertical="top" wrapText="1"/>
      <protection/>
    </xf>
    <xf numFmtId="0" fontId="38" fillId="21" borderId="13" xfId="52" applyNumberFormat="1" applyBorder="1" applyAlignment="1" applyProtection="1">
      <alignment horizontal="right"/>
      <protection/>
    </xf>
    <xf numFmtId="4" fontId="57" fillId="21" borderId="13" xfId="72" applyNumberFormat="1" applyFont="1" applyBorder="1" applyAlignment="1" applyProtection="1">
      <alignment horizontal="right" shrinkToFit="1"/>
      <protection/>
    </xf>
    <xf numFmtId="49" fontId="57" fillId="21" borderId="14" xfId="50" applyNumberFormat="1" applyFont="1" applyBorder="1" applyAlignment="1" applyProtection="1">
      <alignment horizontal="right" wrapText="1"/>
      <protection/>
    </xf>
    <xf numFmtId="49" fontId="58" fillId="21" borderId="1" xfId="62" applyNumberFormat="1" applyFont="1" applyBorder="1" applyAlignment="1" applyProtection="1">
      <alignment horizontal="center" wrapText="1"/>
      <protection/>
    </xf>
    <xf numFmtId="4" fontId="57" fillId="21" borderId="1" xfId="70" applyNumberFormat="1" applyFont="1" applyBorder="1" applyAlignment="1" applyProtection="1">
      <alignment horizontal="right" shrinkToFit="1"/>
      <protection/>
    </xf>
    <xf numFmtId="49" fontId="57" fillId="21" borderId="1" xfId="58" applyNumberFormat="1" applyFont="1" applyBorder="1" applyAlignment="1" applyProtection="1">
      <alignment horizontal="center" wrapText="1"/>
      <protection/>
    </xf>
    <xf numFmtId="4" fontId="57" fillId="21" borderId="1" xfId="68" applyNumberFormat="1" applyFont="1" applyBorder="1" applyAlignment="1" applyProtection="1">
      <alignment horizontal="right" shrinkToFit="1"/>
      <protection/>
    </xf>
    <xf numFmtId="49" fontId="57" fillId="21" borderId="14" xfId="46" applyNumberFormat="1" applyFont="1" applyBorder="1" applyAlignment="1" applyProtection="1">
      <alignment horizontal="right" wrapText="1"/>
      <protection/>
    </xf>
    <xf numFmtId="4" fontId="57" fillId="21" borderId="15" xfId="70" applyNumberFormat="1" applyFont="1" applyBorder="1" applyAlignment="1" applyProtection="1">
      <alignment horizontal="right" shrinkToFit="1"/>
      <protection/>
    </xf>
    <xf numFmtId="4" fontId="57" fillId="21" borderId="16" xfId="72" applyNumberFormat="1" applyFont="1" applyBorder="1" applyAlignment="1" applyProtection="1">
      <alignment horizontal="right" shrinkToFit="1"/>
      <protection/>
    </xf>
    <xf numFmtId="4" fontId="6" fillId="0" borderId="17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4" fontId="41" fillId="21" borderId="18" xfId="68" applyNumberFormat="1" applyFont="1" applyBorder="1" applyAlignment="1" applyProtection="1">
      <alignment horizontal="right" shrinkToFit="1"/>
      <protection/>
    </xf>
    <xf numFmtId="4" fontId="41" fillId="21" borderId="1" xfId="68" applyNumberFormat="1" applyFont="1" applyBorder="1" applyAlignment="1" applyProtection="1">
      <alignment horizontal="right" shrinkToFit="1"/>
      <protection/>
    </xf>
    <xf numFmtId="49" fontId="41" fillId="21" borderId="19" xfId="46" applyNumberFormat="1" applyFont="1" applyBorder="1" applyAlignment="1" applyProtection="1">
      <alignment horizontal="left" wrapText="1"/>
      <protection/>
    </xf>
    <xf numFmtId="49" fontId="41" fillId="21" borderId="18" xfId="58" applyNumberFormat="1" applyFont="1" applyBorder="1" applyAlignment="1" applyProtection="1">
      <alignment horizontal="center" wrapText="1"/>
      <protection/>
    </xf>
    <xf numFmtId="49" fontId="41" fillId="21" borderId="14" xfId="46" applyNumberFormat="1" applyFont="1" applyBorder="1" applyAlignment="1" applyProtection="1">
      <alignment horizontal="left" wrapText="1"/>
      <protection/>
    </xf>
    <xf numFmtId="49" fontId="41" fillId="21" borderId="1" xfId="58" applyNumberFormat="1" applyFont="1" applyBorder="1" applyAlignment="1" applyProtection="1">
      <alignment horizontal="center" wrapText="1"/>
      <protection/>
    </xf>
    <xf numFmtId="49" fontId="57" fillId="21" borderId="1" xfId="62" applyNumberFormat="1" applyFont="1" applyBorder="1" applyAlignment="1" applyProtection="1">
      <alignment horizontal="center" wrapText="1"/>
      <protection/>
    </xf>
    <xf numFmtId="4" fontId="41" fillId="21" borderId="20" xfId="68" applyNumberFormat="1" applyFont="1" applyBorder="1" applyAlignment="1" applyProtection="1">
      <alignment horizontal="right" shrinkToFit="1"/>
      <protection/>
    </xf>
    <xf numFmtId="4" fontId="57" fillId="21" borderId="1" xfId="68" applyNumberFormat="1" applyFont="1" applyBorder="1" applyAlignment="1" applyProtection="1">
      <alignment horizontal="right" shrinkToFit="1"/>
      <protection/>
    </xf>
    <xf numFmtId="4" fontId="7" fillId="0" borderId="17" xfId="0" applyNumberFormat="1" applyFont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right"/>
      <protection locked="0"/>
    </xf>
    <xf numFmtId="4" fontId="57" fillId="21" borderId="22" xfId="68" applyNumberFormat="1" applyFont="1" applyBorder="1" applyAlignment="1" applyProtection="1">
      <alignment horizontal="right" shrinkToFit="1"/>
      <protection/>
    </xf>
    <xf numFmtId="4" fontId="57" fillId="21" borderId="13" xfId="68" applyNumberFormat="1" applyFont="1" applyBorder="1" applyAlignment="1" applyProtection="1">
      <alignment horizontal="right" shrinkToFit="1"/>
      <protection/>
    </xf>
    <xf numFmtId="4" fontId="57" fillId="21" borderId="13" xfId="68" applyNumberFormat="1" applyFont="1" applyBorder="1" applyAlignment="1" applyProtection="1">
      <alignment horizontal="right" shrinkToFit="1"/>
      <protection/>
    </xf>
    <xf numFmtId="4" fontId="6" fillId="0" borderId="23" xfId="0" applyNumberFormat="1" applyFont="1" applyBorder="1" applyAlignment="1" applyProtection="1">
      <alignment horizontal="right"/>
      <protection locked="0"/>
    </xf>
    <xf numFmtId="4" fontId="41" fillId="21" borderId="24" xfId="68" applyNumberFormat="1" applyFont="1" applyBorder="1" applyAlignment="1" applyProtection="1">
      <alignment horizontal="right" shrinkToFit="1"/>
      <protection/>
    </xf>
    <xf numFmtId="4" fontId="41" fillId="21" borderId="1" xfId="70" applyNumberFormat="1" applyBorder="1" applyAlignment="1" applyProtection="1">
      <alignment horizontal="right" shrinkToFit="1"/>
      <protection locked="0"/>
    </xf>
    <xf numFmtId="4" fontId="41" fillId="21" borderId="25" xfId="68" applyNumberFormat="1" applyFont="1" applyBorder="1" applyAlignment="1" applyProtection="1">
      <alignment horizontal="right" shrinkToFit="1"/>
      <protection/>
    </xf>
    <xf numFmtId="49" fontId="41" fillId="0" borderId="1" xfId="66" applyNumberFormat="1" applyFill="1" applyBorder="1" applyAlignment="1" applyProtection="1">
      <alignment horizontal="center" wrapText="1"/>
      <protection locked="0"/>
    </xf>
    <xf numFmtId="49" fontId="41" fillId="21" borderId="14" xfId="58" applyNumberFormat="1" applyFont="1" applyBorder="1" applyAlignment="1" applyProtection="1">
      <alignment horizontal="left" wrapText="1"/>
      <protection locked="0"/>
    </xf>
    <xf numFmtId="49" fontId="41" fillId="0" borderId="14" xfId="58" applyNumberFormat="1" applyFont="1" applyFill="1" applyBorder="1" applyAlignment="1" applyProtection="1">
      <alignment horizontal="left" wrapText="1"/>
      <protection locked="0"/>
    </xf>
    <xf numFmtId="49" fontId="41" fillId="0" borderId="1" xfId="66" applyNumberFormat="1" applyFont="1" applyFill="1" applyBorder="1" applyAlignment="1" applyProtection="1">
      <alignment horizontal="center" wrapText="1"/>
      <protection locked="0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38" fillId="21" borderId="13" xfId="40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38" fillId="21" borderId="26" xfId="40" applyBorder="1" applyAlignment="1">
      <alignment horizontal="center" vertical="center" wrapText="1"/>
      <protection/>
    </xf>
    <xf numFmtId="0" fontId="39" fillId="0" borderId="0" xfId="73" applyNumberFormat="1" applyProtection="1">
      <alignment horizontal="left" wrapText="1"/>
      <protection/>
    </xf>
    <xf numFmtId="0" fontId="39" fillId="0" borderId="0" xfId="73">
      <alignment horizontal="left" wrapText="1"/>
      <protection/>
    </xf>
    <xf numFmtId="0" fontId="38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9" fillId="0" borderId="0" xfId="76" applyNumberFormat="1" applyFont="1" applyAlignment="1" applyProtection="1">
      <alignment horizontal="center" vertical="center" wrapText="1"/>
      <protection/>
    </xf>
    <xf numFmtId="0" fontId="59" fillId="0" borderId="0" xfId="7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38" fillId="21" borderId="16" xfId="40" applyNumberForma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8" fillId="21" borderId="28" xfId="40" applyNumberForma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60" fillId="0" borderId="30" xfId="79" applyNumberFormat="1" applyFont="1" applyBorder="1" applyAlignment="1" applyProtection="1">
      <alignment horizontal="right"/>
      <protection/>
    </xf>
    <xf numFmtId="0" fontId="60" fillId="0" borderId="30" xfId="79" applyFont="1" applyBorder="1" applyAlignment="1">
      <alignment horizontal="right"/>
      <protection/>
    </xf>
    <xf numFmtId="0" fontId="0" fillId="0" borderId="30" xfId="0" applyBorder="1" applyAlignment="1">
      <alignment/>
    </xf>
    <xf numFmtId="0" fontId="58" fillId="0" borderId="0" xfId="75" applyFont="1" applyAlignment="1">
      <alignment horizontal="justify" vertical="center" wrapText="1"/>
      <protection/>
    </xf>
    <xf numFmtId="0" fontId="4" fillId="0" borderId="0" xfId="0" applyFont="1" applyAlignment="1">
      <alignment horizontal="justify" vertical="center" wrapText="1"/>
    </xf>
    <xf numFmtId="0" fontId="38" fillId="21" borderId="13" xfId="40" applyNumberFormat="1" applyBorder="1" applyProtection="1">
      <alignment horizontal="center" vertical="center" wrapText="1"/>
      <protection/>
    </xf>
    <xf numFmtId="0" fontId="38" fillId="21" borderId="13" xfId="40" applyBorder="1">
      <alignment horizontal="center" vertical="center" wrapText="1"/>
      <protection/>
    </xf>
    <xf numFmtId="0" fontId="38" fillId="21" borderId="31" xfId="40" applyNumberForma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1 2" xfId="39"/>
    <cellStyle name="xl22" xfId="40"/>
    <cellStyle name="xl22 2" xfId="41"/>
    <cellStyle name="xl23" xfId="42"/>
    <cellStyle name="xl23 2" xfId="43"/>
    <cellStyle name="xl24" xfId="44"/>
    <cellStyle name="xl24 2" xfId="45"/>
    <cellStyle name="xl25" xfId="46"/>
    <cellStyle name="xl25 2" xfId="47"/>
    <cellStyle name="xl26" xfId="48"/>
    <cellStyle name="xl26 2" xfId="49"/>
    <cellStyle name="xl27" xfId="50"/>
    <cellStyle name="xl27 2" xfId="51"/>
    <cellStyle name="xl28" xfId="52"/>
    <cellStyle name="xl28 2" xfId="53"/>
    <cellStyle name="xl29" xfId="54"/>
    <cellStyle name="xl29 2" xfId="55"/>
    <cellStyle name="xl30" xfId="56"/>
    <cellStyle name="xl30 2" xfId="57"/>
    <cellStyle name="xl31" xfId="58"/>
    <cellStyle name="xl31 2" xfId="59"/>
    <cellStyle name="xl32" xfId="60"/>
    <cellStyle name="xl32 2" xfId="61"/>
    <cellStyle name="xl33" xfId="62"/>
    <cellStyle name="xl33 2" xfId="63"/>
    <cellStyle name="xl34" xfId="64"/>
    <cellStyle name="xl34 2" xfId="65"/>
    <cellStyle name="xl35" xfId="66"/>
    <cellStyle name="xl35 2" xfId="67"/>
    <cellStyle name="xl36" xfId="68"/>
    <cellStyle name="xl36 2" xfId="69"/>
    <cellStyle name="xl37" xfId="70"/>
    <cellStyle name="xl37 2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="95" zoomScaleNormal="95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5" outlineLevelRow="3"/>
  <cols>
    <col min="1" max="1" width="76.7109375" style="1" customWidth="1"/>
    <col min="2" max="2" width="18.00390625" style="1" customWidth="1"/>
    <col min="3" max="3" width="22.421875" style="1" customWidth="1"/>
    <col min="4" max="4" width="11.7109375" style="1" customWidth="1"/>
    <col min="5" max="5" width="22.140625" style="1" customWidth="1"/>
    <col min="6" max="6" width="12.57421875" style="1" customWidth="1"/>
    <col min="7" max="7" width="22.57421875" style="1" customWidth="1"/>
    <col min="8" max="8" width="11.140625" style="1" customWidth="1"/>
    <col min="9" max="16384" width="9.140625" style="1" customWidth="1"/>
  </cols>
  <sheetData>
    <row r="1" spans="1:7" ht="11.25" customHeight="1">
      <c r="A1" s="5"/>
      <c r="B1" s="6"/>
      <c r="C1" s="60"/>
      <c r="D1" s="61"/>
      <c r="E1" s="61"/>
      <c r="F1" s="18"/>
      <c r="G1" s="18"/>
    </row>
    <row r="2" spans="1:8" ht="34.5" customHeight="1">
      <c r="A2" s="50" t="s">
        <v>90</v>
      </c>
      <c r="B2" s="51"/>
      <c r="C2" s="51"/>
      <c r="D2" s="51"/>
      <c r="E2" s="51"/>
      <c r="F2" s="51"/>
      <c r="G2" s="51"/>
      <c r="H2" s="52"/>
    </row>
    <row r="3" spans="1:8" ht="27" customHeight="1" thickBot="1">
      <c r="A3" s="57" t="s">
        <v>0</v>
      </c>
      <c r="B3" s="58"/>
      <c r="C3" s="58"/>
      <c r="D3" s="58"/>
      <c r="E3" s="58"/>
      <c r="F3" s="59"/>
      <c r="G3" s="59"/>
      <c r="H3" s="59"/>
    </row>
    <row r="4" spans="1:8" ht="36" customHeight="1" thickBot="1">
      <c r="A4" s="62" t="s">
        <v>1</v>
      </c>
      <c r="B4" s="62" t="s">
        <v>2</v>
      </c>
      <c r="C4" s="53" t="s">
        <v>83</v>
      </c>
      <c r="D4" s="54"/>
      <c r="E4" s="55" t="s">
        <v>80</v>
      </c>
      <c r="F4" s="56"/>
      <c r="G4" s="64" t="s">
        <v>91</v>
      </c>
      <c r="H4" s="48" t="s">
        <v>82</v>
      </c>
    </row>
    <row r="5" spans="1:8" ht="88.5" customHeight="1" thickBot="1">
      <c r="A5" s="63"/>
      <c r="B5" s="63"/>
      <c r="C5" s="45" t="s">
        <v>89</v>
      </c>
      <c r="D5" s="44" t="s">
        <v>88</v>
      </c>
      <c r="E5" s="43" t="s">
        <v>89</v>
      </c>
      <c r="F5" s="19" t="s">
        <v>81</v>
      </c>
      <c r="G5" s="65"/>
      <c r="H5" s="49"/>
    </row>
    <row r="6" spans="1:8" ht="19.5" customHeight="1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36.75" customHeight="1">
      <c r="A7" s="22" t="s">
        <v>3</v>
      </c>
      <c r="B7" s="23" t="s">
        <v>4</v>
      </c>
      <c r="C7" s="20">
        <v>1440948853.02</v>
      </c>
      <c r="D7" s="37">
        <f aca="true" t="shared" si="0" ref="D7:D37">C7/$C$49%</f>
        <v>6.692115823571845</v>
      </c>
      <c r="E7" s="20">
        <v>2123153981.47</v>
      </c>
      <c r="F7" s="27">
        <f aca="true" t="shared" si="1" ref="F7:F37">E7/$E$49%</f>
        <v>8.38279070681999</v>
      </c>
      <c r="G7" s="27">
        <f>E7-C7</f>
        <v>682205128.45</v>
      </c>
      <c r="H7" s="34">
        <f>E7/C7%</f>
        <v>147.34415985829105</v>
      </c>
    </row>
    <row r="8" spans="1:8" ht="33.75" customHeight="1">
      <c r="A8" s="24" t="s">
        <v>5</v>
      </c>
      <c r="B8" s="25" t="s">
        <v>6</v>
      </c>
      <c r="C8" s="21">
        <v>4555431071.54</v>
      </c>
      <c r="D8" s="21">
        <f t="shared" si="0"/>
        <v>21.156526335512165</v>
      </c>
      <c r="E8" s="21">
        <v>5659387337.91</v>
      </c>
      <c r="F8" s="21">
        <f t="shared" si="1"/>
        <v>22.34480400224189</v>
      </c>
      <c r="G8" s="21">
        <f>E8-C8</f>
        <v>1103956266.37</v>
      </c>
      <c r="H8" s="17">
        <f>E8/C8%</f>
        <v>124.23384854326855</v>
      </c>
    </row>
    <row r="9" spans="1:8" ht="33.75" customHeight="1">
      <c r="A9" s="24" t="s">
        <v>7</v>
      </c>
      <c r="B9" s="25" t="s">
        <v>8</v>
      </c>
      <c r="C9" s="36">
        <v>2701234040.68</v>
      </c>
      <c r="D9" s="35">
        <f t="shared" si="0"/>
        <v>12.545185784296978</v>
      </c>
      <c r="E9" s="21">
        <v>2991174119.73</v>
      </c>
      <c r="F9" s="21">
        <f t="shared" si="1"/>
        <v>11.80997084158373</v>
      </c>
      <c r="G9" s="21">
        <f aca="true" t="shared" si="2" ref="G9:G49">E9-C9</f>
        <v>289940079.0500002</v>
      </c>
      <c r="H9" s="17">
        <f aca="true" t="shared" si="3" ref="H9:H49">E9/C9%</f>
        <v>110.73361562469469</v>
      </c>
    </row>
    <row r="10" spans="1:8" ht="33.75" customHeight="1">
      <c r="A10" s="24" t="s">
        <v>9</v>
      </c>
      <c r="B10" s="25" t="s">
        <v>10</v>
      </c>
      <c r="C10" s="36">
        <v>9389896.09</v>
      </c>
      <c r="D10" s="35">
        <f t="shared" si="0"/>
        <v>0.04360895397077096</v>
      </c>
      <c r="E10" s="21">
        <v>0</v>
      </c>
      <c r="F10" s="21">
        <f t="shared" si="1"/>
        <v>0</v>
      </c>
      <c r="G10" s="21">
        <f t="shared" si="2"/>
        <v>-9389896.09</v>
      </c>
      <c r="H10" s="17">
        <f t="shared" si="3"/>
        <v>0</v>
      </c>
    </row>
    <row r="11" spans="1:8" ht="52.5" customHeight="1">
      <c r="A11" s="24" t="s">
        <v>11</v>
      </c>
      <c r="B11" s="25" t="s">
        <v>12</v>
      </c>
      <c r="C11" s="36">
        <v>1101898197.19</v>
      </c>
      <c r="D11" s="35">
        <f t="shared" si="0"/>
        <v>5.11748237692524</v>
      </c>
      <c r="E11" s="21">
        <v>1798092772.99</v>
      </c>
      <c r="F11" s="21">
        <f t="shared" si="1"/>
        <v>7.099360441575083</v>
      </c>
      <c r="G11" s="21">
        <f t="shared" si="2"/>
        <v>696194575.8</v>
      </c>
      <c r="H11" s="17">
        <f t="shared" si="3"/>
        <v>163.1813880425067</v>
      </c>
    </row>
    <row r="12" spans="1:8" ht="35.25" customHeight="1">
      <c r="A12" s="24" t="s">
        <v>13</v>
      </c>
      <c r="B12" s="25" t="s">
        <v>14</v>
      </c>
      <c r="C12" s="36">
        <v>144622512.12</v>
      </c>
      <c r="D12" s="35">
        <f t="shared" si="0"/>
        <v>0.6716620092202049</v>
      </c>
      <c r="E12" s="21">
        <v>146504439.24</v>
      </c>
      <c r="F12" s="21">
        <f t="shared" si="1"/>
        <v>0.5784394643475833</v>
      </c>
      <c r="G12" s="21">
        <f t="shared" si="2"/>
        <v>1881927.1200000048</v>
      </c>
      <c r="H12" s="17">
        <f t="shared" si="3"/>
        <v>101.30126844874503</v>
      </c>
    </row>
    <row r="13" spans="1:8" ht="34.5" customHeight="1">
      <c r="A13" s="24" t="s">
        <v>15</v>
      </c>
      <c r="B13" s="25" t="s">
        <v>16</v>
      </c>
      <c r="C13" s="36">
        <v>122063619.43</v>
      </c>
      <c r="D13" s="35">
        <f t="shared" si="0"/>
        <v>0.5668930422880297</v>
      </c>
      <c r="E13" s="21">
        <v>127769611.28</v>
      </c>
      <c r="F13" s="21">
        <f t="shared" si="1"/>
        <v>0.5044692563044422</v>
      </c>
      <c r="G13" s="21">
        <f t="shared" si="2"/>
        <v>5705991.849999994</v>
      </c>
      <c r="H13" s="17">
        <f t="shared" si="3"/>
        <v>104.67460483037063</v>
      </c>
    </row>
    <row r="14" spans="1:8" ht="35.25" customHeight="1">
      <c r="A14" s="24" t="s">
        <v>17</v>
      </c>
      <c r="B14" s="25" t="s">
        <v>18</v>
      </c>
      <c r="C14" s="36">
        <v>543122854.06</v>
      </c>
      <c r="D14" s="35">
        <f t="shared" si="0"/>
        <v>2.522394211412013</v>
      </c>
      <c r="E14" s="21">
        <v>341176578.12</v>
      </c>
      <c r="F14" s="21">
        <f t="shared" si="1"/>
        <v>1.3470581377563602</v>
      </c>
      <c r="G14" s="21">
        <f t="shared" si="2"/>
        <v>-201946275.93999994</v>
      </c>
      <c r="H14" s="17">
        <f t="shared" si="3"/>
        <v>62.81756983150437</v>
      </c>
    </row>
    <row r="15" spans="1:8" ht="34.5" customHeight="1">
      <c r="A15" s="24" t="s">
        <v>19</v>
      </c>
      <c r="B15" s="25" t="s">
        <v>20</v>
      </c>
      <c r="C15" s="36">
        <v>88893301.79</v>
      </c>
      <c r="D15" s="35">
        <f t="shared" si="0"/>
        <v>0.4128420452062705</v>
      </c>
      <c r="E15" s="21">
        <v>589578177.99</v>
      </c>
      <c r="F15" s="21">
        <f t="shared" si="1"/>
        <v>2.3278153702147146</v>
      </c>
      <c r="G15" s="21">
        <f t="shared" si="2"/>
        <v>500684876.2</v>
      </c>
      <c r="H15" s="17">
        <f t="shared" si="3"/>
        <v>663.2425234724763</v>
      </c>
    </row>
    <row r="16" spans="1:8" ht="35.25" customHeight="1">
      <c r="A16" s="24" t="s">
        <v>21</v>
      </c>
      <c r="B16" s="25" t="s">
        <v>22</v>
      </c>
      <c r="C16" s="36">
        <v>521599104.93</v>
      </c>
      <c r="D16" s="35">
        <f t="shared" si="0"/>
        <v>2.4224327021373573</v>
      </c>
      <c r="E16" s="21">
        <v>414419958.84</v>
      </c>
      <c r="F16" s="21">
        <f t="shared" si="1"/>
        <v>1.6362429715434001</v>
      </c>
      <c r="G16" s="21">
        <f t="shared" si="2"/>
        <v>-107179146.09000003</v>
      </c>
      <c r="H16" s="17">
        <f t="shared" si="3"/>
        <v>79.45181556544586</v>
      </c>
    </row>
    <row r="17" spans="1:8" ht="33" customHeight="1">
      <c r="A17" s="24" t="s">
        <v>23</v>
      </c>
      <c r="B17" s="25" t="s">
        <v>24</v>
      </c>
      <c r="C17" s="36">
        <v>934640823.66</v>
      </c>
      <c r="D17" s="35">
        <f t="shared" si="0"/>
        <v>4.34069858361898</v>
      </c>
      <c r="E17" s="21">
        <v>1405919362.86</v>
      </c>
      <c r="F17" s="21">
        <f t="shared" si="1"/>
        <v>5.550952908917697</v>
      </c>
      <c r="G17" s="21">
        <f t="shared" si="2"/>
        <v>471278539.1999999</v>
      </c>
      <c r="H17" s="17">
        <f t="shared" si="3"/>
        <v>150.4234918130903</v>
      </c>
    </row>
    <row r="18" spans="1:8" ht="35.25" customHeight="1">
      <c r="A18" s="24" t="s">
        <v>25</v>
      </c>
      <c r="B18" s="25" t="s">
        <v>26</v>
      </c>
      <c r="C18" s="36">
        <v>0</v>
      </c>
      <c r="D18" s="35">
        <f t="shared" si="0"/>
        <v>0</v>
      </c>
      <c r="E18" s="21">
        <v>341783</v>
      </c>
      <c r="F18" s="21">
        <f t="shared" si="1"/>
        <v>0.001349452456653832</v>
      </c>
      <c r="G18" s="21">
        <f t="shared" si="2"/>
        <v>341783</v>
      </c>
      <c r="H18" s="17">
        <v>0</v>
      </c>
    </row>
    <row r="19" spans="1:8" ht="51" customHeight="1">
      <c r="A19" s="24" t="s">
        <v>27</v>
      </c>
      <c r="B19" s="25" t="s">
        <v>28</v>
      </c>
      <c r="C19" s="36">
        <v>284189769.65</v>
      </c>
      <c r="D19" s="35">
        <f t="shared" si="0"/>
        <v>1.3198461905056984</v>
      </c>
      <c r="E19" s="21">
        <v>290936937.91</v>
      </c>
      <c r="F19" s="21">
        <f t="shared" si="1"/>
        <v>1.148698342497997</v>
      </c>
      <c r="G19" s="21">
        <f t="shared" si="2"/>
        <v>6747168.26000005</v>
      </c>
      <c r="H19" s="17">
        <f t="shared" si="3"/>
        <v>102.37417703962731</v>
      </c>
    </row>
    <row r="20" spans="1:8" ht="33" customHeight="1">
      <c r="A20" s="24" t="s">
        <v>29</v>
      </c>
      <c r="B20" s="25" t="s">
        <v>30</v>
      </c>
      <c r="C20" s="36">
        <v>1981349254</v>
      </c>
      <c r="D20" s="35">
        <f t="shared" si="0"/>
        <v>9.20186630283652</v>
      </c>
      <c r="E20" s="21">
        <v>2561392342.17</v>
      </c>
      <c r="F20" s="21">
        <f t="shared" si="1"/>
        <v>10.113075221984767</v>
      </c>
      <c r="G20" s="21">
        <f t="shared" si="2"/>
        <v>580043088.1700001</v>
      </c>
      <c r="H20" s="17">
        <f t="shared" si="3"/>
        <v>129.2751561593189</v>
      </c>
    </row>
    <row r="21" spans="1:8" ht="47.25">
      <c r="A21" s="24" t="s">
        <v>31</v>
      </c>
      <c r="B21" s="25" t="s">
        <v>32</v>
      </c>
      <c r="C21" s="36">
        <v>1543794378.19</v>
      </c>
      <c r="D21" s="35">
        <f t="shared" si="0"/>
        <v>7.169755376794877</v>
      </c>
      <c r="E21" s="21">
        <v>1574733186.92</v>
      </c>
      <c r="F21" s="21">
        <f t="shared" si="1"/>
        <v>6.217475906243179</v>
      </c>
      <c r="G21" s="21">
        <f t="shared" si="2"/>
        <v>30938808.73000002</v>
      </c>
      <c r="H21" s="17">
        <f t="shared" si="3"/>
        <v>102.00407574785146</v>
      </c>
    </row>
    <row r="22" spans="1:8" ht="31.5">
      <c r="A22" s="24" t="s">
        <v>33</v>
      </c>
      <c r="B22" s="25" t="s">
        <v>34</v>
      </c>
      <c r="C22" s="36">
        <v>3759515.76</v>
      </c>
      <c r="D22" s="35">
        <f t="shared" si="0"/>
        <v>0.01746010266341808</v>
      </c>
      <c r="E22" s="21">
        <v>5247855.24</v>
      </c>
      <c r="F22" s="21">
        <f t="shared" si="1"/>
        <v>0.020719963092903058</v>
      </c>
      <c r="G22" s="21">
        <f t="shared" si="2"/>
        <v>1488339.4800000004</v>
      </c>
      <c r="H22" s="17">
        <f t="shared" si="3"/>
        <v>139.5885953142008</v>
      </c>
    </row>
    <row r="23" spans="1:8" ht="36" customHeight="1">
      <c r="A23" s="24" t="s">
        <v>35</v>
      </c>
      <c r="B23" s="25" t="s">
        <v>36</v>
      </c>
      <c r="C23" s="36">
        <v>132230427.5</v>
      </c>
      <c r="D23" s="35">
        <f t="shared" si="0"/>
        <v>0.6141101638519694</v>
      </c>
      <c r="E23" s="21">
        <v>130448153.38</v>
      </c>
      <c r="F23" s="21">
        <f t="shared" si="1"/>
        <v>0.5150448707062577</v>
      </c>
      <c r="G23" s="21">
        <f t="shared" si="2"/>
        <v>-1782274.1200000048</v>
      </c>
      <c r="H23" s="17">
        <f t="shared" si="3"/>
        <v>98.65214523336545</v>
      </c>
    </row>
    <row r="24" spans="1:8" ht="31.5">
      <c r="A24" s="24" t="s">
        <v>37</v>
      </c>
      <c r="B24" s="25" t="s">
        <v>38</v>
      </c>
      <c r="C24" s="36">
        <v>156263684.77</v>
      </c>
      <c r="D24" s="35">
        <f t="shared" si="0"/>
        <v>0.7257264373452714</v>
      </c>
      <c r="E24" s="21">
        <v>390656073.16</v>
      </c>
      <c r="F24" s="21">
        <f t="shared" si="1"/>
        <v>1.5424166726621897</v>
      </c>
      <c r="G24" s="21">
        <f t="shared" si="2"/>
        <v>234392388.39000002</v>
      </c>
      <c r="H24" s="17">
        <f t="shared" si="3"/>
        <v>249.99799136632123</v>
      </c>
    </row>
    <row r="25" spans="1:8" ht="31.5">
      <c r="A25" s="24" t="s">
        <v>39</v>
      </c>
      <c r="B25" s="25" t="s">
        <v>40</v>
      </c>
      <c r="C25" s="36">
        <v>2607649.98</v>
      </c>
      <c r="D25" s="35">
        <f t="shared" si="0"/>
        <v>0.01211055871755678</v>
      </c>
      <c r="E25" s="21">
        <v>2020000</v>
      </c>
      <c r="F25" s="21">
        <f t="shared" si="1"/>
        <v>0.007975510667413947</v>
      </c>
      <c r="G25" s="21">
        <f t="shared" si="2"/>
        <v>-587649.98</v>
      </c>
      <c r="H25" s="17">
        <f t="shared" si="3"/>
        <v>77.4643842345743</v>
      </c>
    </row>
    <row r="26" spans="1:8" ht="33.75" customHeight="1">
      <c r="A26" s="24" t="s">
        <v>41</v>
      </c>
      <c r="B26" s="25" t="s">
        <v>42</v>
      </c>
      <c r="C26" s="36">
        <v>34635601.92</v>
      </c>
      <c r="D26" s="35">
        <f t="shared" si="0"/>
        <v>0.16085613252821698</v>
      </c>
      <c r="E26" s="21">
        <v>53516491.4</v>
      </c>
      <c r="F26" s="21">
        <f t="shared" si="1"/>
        <v>0.2112976970511221</v>
      </c>
      <c r="G26" s="21">
        <f t="shared" si="2"/>
        <v>18880889.479999997</v>
      </c>
      <c r="H26" s="17">
        <f t="shared" si="3"/>
        <v>154.51295324276552</v>
      </c>
    </row>
    <row r="27" spans="1:8" ht="33.75" customHeight="1">
      <c r="A27" s="24" t="s">
        <v>43</v>
      </c>
      <c r="B27" s="25" t="s">
        <v>44</v>
      </c>
      <c r="C27" s="36">
        <v>21591100.59</v>
      </c>
      <c r="D27" s="35">
        <f t="shared" si="0"/>
        <v>0.10027430578388816</v>
      </c>
      <c r="E27" s="21">
        <v>14169467.42</v>
      </c>
      <c r="F27" s="21">
        <f t="shared" si="1"/>
        <v>0.05594492007910117</v>
      </c>
      <c r="G27" s="21">
        <f t="shared" si="2"/>
        <v>-7421633.17</v>
      </c>
      <c r="H27" s="17">
        <f t="shared" si="3"/>
        <v>65.62642492880906</v>
      </c>
    </row>
    <row r="28" spans="1:8" ht="35.25" customHeight="1">
      <c r="A28" s="24" t="s">
        <v>45</v>
      </c>
      <c r="B28" s="25" t="s">
        <v>46</v>
      </c>
      <c r="C28" s="36">
        <v>87639995.44</v>
      </c>
      <c r="D28" s="35">
        <f t="shared" si="0"/>
        <v>0.40702138665961923</v>
      </c>
      <c r="E28" s="21">
        <v>36996674.48</v>
      </c>
      <c r="F28" s="21">
        <f t="shared" si="1"/>
        <v>0.1460729564228125</v>
      </c>
      <c r="G28" s="21">
        <f t="shared" si="2"/>
        <v>-50643320.96</v>
      </c>
      <c r="H28" s="17">
        <f t="shared" si="3"/>
        <v>42.21437289476883</v>
      </c>
    </row>
    <row r="29" spans="1:8" ht="34.5" customHeight="1">
      <c r="A29" s="24" t="s">
        <v>47</v>
      </c>
      <c r="B29" s="25" t="s">
        <v>48</v>
      </c>
      <c r="C29" s="36">
        <v>1234644657.48</v>
      </c>
      <c r="D29" s="35">
        <f t="shared" si="0"/>
        <v>5.7339891221632895</v>
      </c>
      <c r="E29" s="21">
        <v>1214450551.45</v>
      </c>
      <c r="F29" s="21">
        <f t="shared" si="1"/>
        <v>4.794981845611993</v>
      </c>
      <c r="G29" s="21">
        <f t="shared" si="2"/>
        <v>-20194106.02999997</v>
      </c>
      <c r="H29" s="17">
        <f t="shared" si="3"/>
        <v>98.36437910230644</v>
      </c>
    </row>
    <row r="30" spans="1:8" ht="34.5" customHeight="1">
      <c r="A30" s="24" t="s">
        <v>49</v>
      </c>
      <c r="B30" s="25" t="s">
        <v>50</v>
      </c>
      <c r="C30" s="36">
        <v>22256252.59</v>
      </c>
      <c r="D30" s="35">
        <f t="shared" si="0"/>
        <v>0.10336343293434273</v>
      </c>
      <c r="E30" s="21">
        <v>15943910.93</v>
      </c>
      <c r="F30" s="21">
        <f t="shared" si="1"/>
        <v>0.06295090678342218</v>
      </c>
      <c r="G30" s="21">
        <f t="shared" si="2"/>
        <v>-6312341.66</v>
      </c>
      <c r="H30" s="17">
        <f t="shared" si="3"/>
        <v>71.6378953084123</v>
      </c>
    </row>
    <row r="31" spans="1:8" ht="49.5" customHeight="1">
      <c r="A31" s="24" t="s">
        <v>51</v>
      </c>
      <c r="B31" s="25" t="s">
        <v>52</v>
      </c>
      <c r="C31" s="21">
        <v>0</v>
      </c>
      <c r="D31" s="35">
        <f t="shared" si="0"/>
        <v>0</v>
      </c>
      <c r="E31" s="21">
        <v>2801300</v>
      </c>
      <c r="F31" s="21">
        <f t="shared" si="1"/>
        <v>0.011060296055755786</v>
      </c>
      <c r="G31" s="21">
        <f t="shared" si="2"/>
        <v>2801300</v>
      </c>
      <c r="H31" s="17">
        <v>0</v>
      </c>
    </row>
    <row r="32" spans="1:8" ht="24.75" customHeight="1" outlineLevel="2">
      <c r="A32" s="9" t="s">
        <v>84</v>
      </c>
      <c r="B32" s="10"/>
      <c r="C32" s="11">
        <f>C7+C8+C9+C10+C11+C12+C13+C14+C15+C16+C17+C18+C19+C20+C21+C22+C23+C24+C25+C26+C27+C28+C29+C30+C31</f>
        <v>17668806562.380005</v>
      </c>
      <c r="D32" s="28">
        <f t="shared" si="0"/>
        <v>82.05822138094454</v>
      </c>
      <c r="E32" s="11">
        <f>E7+E8+E9+E10+E11+E12+E13+E14+E15+E16+E17+E18+E19+E20+E21+E22+E23+E24+E25+E26+E27+E28+E29+E30+E31</f>
        <v>21890831067.890003</v>
      </c>
      <c r="F32" s="28">
        <f t="shared" si="1"/>
        <v>86.43096866362046</v>
      </c>
      <c r="G32" s="28">
        <f t="shared" si="2"/>
        <v>4222024505.5099983</v>
      </c>
      <c r="H32" s="29">
        <f t="shared" si="3"/>
        <v>123.89535756477991</v>
      </c>
    </row>
    <row r="33" spans="1:8" ht="35.25" customHeight="1">
      <c r="A33" s="24" t="s">
        <v>55</v>
      </c>
      <c r="B33" s="25" t="s">
        <v>56</v>
      </c>
      <c r="C33" s="36">
        <v>117406539.52</v>
      </c>
      <c r="D33" s="35">
        <f t="shared" si="0"/>
        <v>0.5452644341025058</v>
      </c>
      <c r="E33" s="21">
        <v>135991622.02</v>
      </c>
      <c r="F33" s="21">
        <f t="shared" si="1"/>
        <v>0.5369319960888294</v>
      </c>
      <c r="G33" s="21">
        <f t="shared" si="2"/>
        <v>18585082.500000015</v>
      </c>
      <c r="H33" s="17">
        <f t="shared" si="3"/>
        <v>115.82968255088899</v>
      </c>
    </row>
    <row r="34" spans="1:8" ht="31.5">
      <c r="A34" s="24" t="s">
        <v>57</v>
      </c>
      <c r="B34" s="25" t="s">
        <v>58</v>
      </c>
      <c r="C34" s="36">
        <v>823732241.39</v>
      </c>
      <c r="D34" s="35">
        <f t="shared" si="0"/>
        <v>3.8256122383795734</v>
      </c>
      <c r="E34" s="21">
        <v>1180336011.64</v>
      </c>
      <c r="F34" s="21">
        <f t="shared" si="1"/>
        <v>4.6602883425582435</v>
      </c>
      <c r="G34" s="21">
        <f t="shared" si="2"/>
        <v>356603770.2500001</v>
      </c>
      <c r="H34" s="17">
        <f t="shared" si="3"/>
        <v>143.291224057013</v>
      </c>
    </row>
    <row r="35" spans="1:8" ht="19.5" customHeight="1">
      <c r="A35" s="24" t="s">
        <v>59</v>
      </c>
      <c r="B35" s="25" t="s">
        <v>60</v>
      </c>
      <c r="C35" s="36">
        <v>5660831.95</v>
      </c>
      <c r="D35" s="35">
        <f t="shared" si="0"/>
        <v>0.02629027601346115</v>
      </c>
      <c r="E35" s="21">
        <v>5448217.64</v>
      </c>
      <c r="F35" s="21">
        <f t="shared" si="1"/>
        <v>0.021511048468422195</v>
      </c>
      <c r="G35" s="21">
        <f t="shared" si="2"/>
        <v>-212614.31000000052</v>
      </c>
      <c r="H35" s="17">
        <f t="shared" si="3"/>
        <v>96.24411549613302</v>
      </c>
    </row>
    <row r="36" spans="1:8" ht="47.25">
      <c r="A36" s="24" t="s">
        <v>61</v>
      </c>
      <c r="B36" s="25" t="s">
        <v>62</v>
      </c>
      <c r="C36" s="36">
        <v>5397235.17</v>
      </c>
      <c r="D36" s="35">
        <f t="shared" si="0"/>
        <v>0.025066068659547455</v>
      </c>
      <c r="E36" s="21">
        <v>6388412.73</v>
      </c>
      <c r="F36" s="21">
        <f t="shared" si="1"/>
        <v>0.025223194988098045</v>
      </c>
      <c r="G36" s="21">
        <f t="shared" si="2"/>
        <v>991177.5600000005</v>
      </c>
      <c r="H36" s="17">
        <f t="shared" si="3"/>
        <v>118.36454274791218</v>
      </c>
    </row>
    <row r="37" spans="1:8" ht="40.5" customHeight="1">
      <c r="A37" s="24" t="s">
        <v>63</v>
      </c>
      <c r="B37" s="25" t="s">
        <v>64</v>
      </c>
      <c r="C37" s="36">
        <v>1326910.32</v>
      </c>
      <c r="D37" s="35">
        <f t="shared" si="0"/>
        <v>0.006162493228210044</v>
      </c>
      <c r="E37" s="21">
        <v>433866.66</v>
      </c>
      <c r="F37" s="21">
        <f t="shared" si="1"/>
        <v>0.0017130238490422076</v>
      </c>
      <c r="G37" s="21">
        <f t="shared" si="2"/>
        <v>-893043.6600000001</v>
      </c>
      <c r="H37" s="17">
        <f t="shared" si="3"/>
        <v>32.69751191625369</v>
      </c>
    </row>
    <row r="38" spans="1:8" ht="40.5" customHeight="1">
      <c r="A38" s="39" t="s">
        <v>85</v>
      </c>
      <c r="B38" s="38" t="s">
        <v>66</v>
      </c>
      <c r="C38" s="36">
        <v>5094502.67</v>
      </c>
      <c r="D38" s="35"/>
      <c r="E38" s="21"/>
      <c r="F38" s="21"/>
      <c r="G38" s="21"/>
      <c r="H38" s="17"/>
    </row>
    <row r="39" spans="1:8" ht="18" customHeight="1">
      <c r="A39" s="24" t="s">
        <v>65</v>
      </c>
      <c r="B39" s="25" t="s">
        <v>66</v>
      </c>
      <c r="C39" s="36">
        <v>3331316.84</v>
      </c>
      <c r="D39" s="35">
        <f aca="true" t="shared" si="4" ref="D39:D49">C39/$C$49%</f>
        <v>0.015471443064458254</v>
      </c>
      <c r="E39" s="21">
        <v>4469470.21</v>
      </c>
      <c r="F39" s="21">
        <f aca="true" t="shared" si="5" ref="F39:F49">E39/$E$49%</f>
        <v>0.017646686800764283</v>
      </c>
      <c r="G39" s="21">
        <f t="shared" si="2"/>
        <v>1138153.37</v>
      </c>
      <c r="H39" s="17">
        <f t="shared" si="3"/>
        <v>134.1652693113394</v>
      </c>
    </row>
    <row r="40" spans="1:8" ht="33" customHeight="1">
      <c r="A40" s="24" t="s">
        <v>67</v>
      </c>
      <c r="B40" s="25" t="s">
        <v>68</v>
      </c>
      <c r="C40" s="36">
        <v>58801226.62</v>
      </c>
      <c r="D40" s="35">
        <f t="shared" si="4"/>
        <v>0.27308715245819637</v>
      </c>
      <c r="E40" s="21">
        <v>71268015.01</v>
      </c>
      <c r="F40" s="21">
        <f t="shared" si="5"/>
        <v>0.2813855514641942</v>
      </c>
      <c r="G40" s="21">
        <f t="shared" si="2"/>
        <v>12466788.390000008</v>
      </c>
      <c r="H40" s="17">
        <f t="shared" si="3"/>
        <v>121.20157878774538</v>
      </c>
    </row>
    <row r="41" spans="1:8" ht="69" customHeight="1">
      <c r="A41" s="24" t="s">
        <v>69</v>
      </c>
      <c r="B41" s="25" t="s">
        <v>70</v>
      </c>
      <c r="C41" s="36">
        <v>81595596.6</v>
      </c>
      <c r="D41" s="35">
        <f t="shared" si="4"/>
        <v>0.37894973301530915</v>
      </c>
      <c r="E41" s="21">
        <v>89126097.89</v>
      </c>
      <c r="F41" s="21">
        <f t="shared" si="5"/>
        <v>0.3518941309240963</v>
      </c>
      <c r="G41" s="21">
        <f t="shared" si="2"/>
        <v>7530501.290000007</v>
      </c>
      <c r="H41" s="17">
        <f t="shared" si="3"/>
        <v>109.2290535320383</v>
      </c>
    </row>
    <row r="42" spans="1:8" ht="49.5" customHeight="1">
      <c r="A42" s="40" t="s">
        <v>86</v>
      </c>
      <c r="B42" s="41" t="s">
        <v>87</v>
      </c>
      <c r="C42" s="36">
        <v>2441959</v>
      </c>
      <c r="D42" s="35">
        <f t="shared" si="4"/>
        <v>0.011341049635567362</v>
      </c>
      <c r="E42" s="21">
        <v>0</v>
      </c>
      <c r="F42" s="21">
        <f t="shared" si="5"/>
        <v>0</v>
      </c>
      <c r="G42" s="21">
        <f t="shared" si="2"/>
        <v>-2441959</v>
      </c>
      <c r="H42" s="17">
        <f t="shared" si="3"/>
        <v>0</v>
      </c>
    </row>
    <row r="43" spans="1:8" ht="36" customHeight="1">
      <c r="A43" s="24" t="s">
        <v>71</v>
      </c>
      <c r="B43" s="25" t="s">
        <v>72</v>
      </c>
      <c r="C43" s="36">
        <v>80284421</v>
      </c>
      <c r="D43" s="35">
        <f t="shared" si="4"/>
        <v>0.37286031564157573</v>
      </c>
      <c r="E43" s="21">
        <v>0</v>
      </c>
      <c r="F43" s="21">
        <f t="shared" si="5"/>
        <v>0</v>
      </c>
      <c r="G43" s="21">
        <f t="shared" si="2"/>
        <v>-80284421</v>
      </c>
      <c r="H43" s="17">
        <f t="shared" si="3"/>
        <v>0</v>
      </c>
    </row>
    <row r="44" spans="1:8" ht="36" customHeight="1">
      <c r="A44" s="24" t="s">
        <v>73</v>
      </c>
      <c r="B44" s="25" t="s">
        <v>74</v>
      </c>
      <c r="C44" s="36">
        <v>35226942</v>
      </c>
      <c r="D44" s="35">
        <f t="shared" si="4"/>
        <v>0.16360245922689634</v>
      </c>
      <c r="E44" s="21">
        <v>74777305</v>
      </c>
      <c r="F44" s="21">
        <f t="shared" si="5"/>
        <v>0.29524118500394364</v>
      </c>
      <c r="G44" s="21">
        <f t="shared" si="2"/>
        <v>39550363</v>
      </c>
      <c r="H44" s="17">
        <f>E44/C44%</f>
        <v>212.2730522564235</v>
      </c>
    </row>
    <row r="45" spans="1:8" ht="27" customHeight="1">
      <c r="A45" s="14" t="s">
        <v>79</v>
      </c>
      <c r="B45" s="12"/>
      <c r="C45" s="13">
        <f>C33+C34+C35+C36+C37+C39+C40+C41+C43+C44+C42+C38</f>
        <v>1220299723.0800002</v>
      </c>
      <c r="D45" s="28">
        <f t="shared" si="4"/>
        <v>5.667367768959015</v>
      </c>
      <c r="E45" s="13">
        <f>E33+E34+E35+E36+E37+E39+E40+E41+E43+E44</f>
        <v>1568239018.8000004</v>
      </c>
      <c r="F45" s="28">
        <f t="shared" si="5"/>
        <v>6.191835160145636</v>
      </c>
      <c r="G45" s="28">
        <f t="shared" si="2"/>
        <v>347939295.72000027</v>
      </c>
      <c r="H45" s="29">
        <f t="shared" si="3"/>
        <v>128.51260957773653</v>
      </c>
    </row>
    <row r="46" spans="1:8" ht="31.5">
      <c r="A46" s="24" t="s">
        <v>53</v>
      </c>
      <c r="B46" s="25" t="s">
        <v>54</v>
      </c>
      <c r="C46" s="21">
        <v>840955281.75</v>
      </c>
      <c r="D46" s="21">
        <f t="shared" si="4"/>
        <v>3.9056002134430945</v>
      </c>
      <c r="E46" s="21">
        <v>51271707.02</v>
      </c>
      <c r="F46" s="21">
        <f t="shared" si="5"/>
        <v>0.20243467637353096</v>
      </c>
      <c r="G46" s="21">
        <f t="shared" si="2"/>
        <v>-789683574.73</v>
      </c>
      <c r="H46" s="17">
        <f t="shared" si="3"/>
        <v>6.096841072607961</v>
      </c>
    </row>
    <row r="47" spans="1:8" ht="21" customHeight="1">
      <c r="A47" s="24" t="s">
        <v>75</v>
      </c>
      <c r="B47" s="25" t="s">
        <v>76</v>
      </c>
      <c r="C47" s="36">
        <v>1801975400</v>
      </c>
      <c r="D47" s="35">
        <f t="shared" si="4"/>
        <v>8.368810636653338</v>
      </c>
      <c r="E47" s="21">
        <v>1817190000</v>
      </c>
      <c r="F47" s="21">
        <f t="shared" si="5"/>
        <v>7.174761499860371</v>
      </c>
      <c r="G47" s="21">
        <f t="shared" si="2"/>
        <v>15214600</v>
      </c>
      <c r="H47" s="17">
        <f t="shared" si="3"/>
        <v>100.84432895143851</v>
      </c>
    </row>
    <row r="48" spans="1:8" ht="25.5" customHeight="1" outlineLevel="3" thickBot="1">
      <c r="A48" s="9" t="s">
        <v>78</v>
      </c>
      <c r="B48" s="26"/>
      <c r="C48" s="11">
        <f>C46+C47</f>
        <v>2642930681.75</v>
      </c>
      <c r="D48" s="31">
        <f t="shared" si="4"/>
        <v>12.274410850096434</v>
      </c>
      <c r="E48" s="15">
        <f>E46+E47</f>
        <v>1868461707.02</v>
      </c>
      <c r="F48" s="31">
        <f t="shared" si="5"/>
        <v>7.377196176233902</v>
      </c>
      <c r="G48" s="31">
        <f t="shared" si="2"/>
        <v>-774468974.73</v>
      </c>
      <c r="H48" s="30">
        <f t="shared" si="3"/>
        <v>70.69658390672622</v>
      </c>
    </row>
    <row r="49" spans="1:8" ht="31.5" customHeight="1" thickBot="1">
      <c r="A49" s="7" t="s">
        <v>77</v>
      </c>
      <c r="B49" s="7"/>
      <c r="C49" s="8">
        <f>C32+C45+C48</f>
        <v>21532036967.210007</v>
      </c>
      <c r="D49" s="33">
        <f t="shared" si="4"/>
        <v>100</v>
      </c>
      <c r="E49" s="16">
        <f>E32+E45+E48</f>
        <v>25327531793.710003</v>
      </c>
      <c r="F49" s="32">
        <f t="shared" si="5"/>
        <v>100</v>
      </c>
      <c r="G49" s="33">
        <f t="shared" si="2"/>
        <v>3795494826.499996</v>
      </c>
      <c r="H49" s="42">
        <f t="shared" si="3"/>
        <v>117.62719817117141</v>
      </c>
    </row>
    <row r="50" spans="1:7" ht="15">
      <c r="A50" s="3"/>
      <c r="B50" s="3"/>
      <c r="C50" s="3"/>
      <c r="D50" s="3"/>
      <c r="E50" s="3"/>
      <c r="F50" s="3"/>
      <c r="G50" s="3"/>
    </row>
    <row r="51" spans="1:7" ht="12.75" customHeight="1">
      <c r="A51" s="46"/>
      <c r="B51" s="47"/>
      <c r="C51" s="2"/>
      <c r="D51" s="2"/>
      <c r="E51" s="2"/>
      <c r="F51" s="2"/>
      <c r="G51" s="2"/>
    </row>
  </sheetData>
  <sheetProtection/>
  <mergeCells count="10">
    <mergeCell ref="C1:E1"/>
    <mergeCell ref="A4:A5"/>
    <mergeCell ref="B4:B5"/>
    <mergeCell ref="G4:G5"/>
    <mergeCell ref="A51:B51"/>
    <mergeCell ref="H4:H5"/>
    <mergeCell ref="A2:H2"/>
    <mergeCell ref="C4:D4"/>
    <mergeCell ref="E4:F4"/>
    <mergeCell ref="A3:H3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ragimova LK.</dc:creator>
  <cp:keywords/>
  <dc:description/>
  <cp:lastModifiedBy>Lobach IA.</cp:lastModifiedBy>
  <cp:lastPrinted>2017-07-18T13:46:24Z</cp:lastPrinted>
  <dcterms:created xsi:type="dcterms:W3CDTF">2017-07-05T11:28:23Z</dcterms:created>
  <dcterms:modified xsi:type="dcterms:W3CDTF">2017-09-04T14:37:11Z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C:\Users\ragimova\AppData\Local\Кейсистемс\Бюджет-КС\ReportManager\Генератор отчетов с произвольной группировкой_6.xls</vt:lpwstr>
  </property>
  <property fmtid="{D5CDD505-2E9C-101B-9397-08002B2CF9AE}" pid="3" name="Report Name">
    <vt:lpwstr>C__Users_ragimova_AppData_Local_Кейсистемс_Бюджет-КС_ReportManager_Генератор отчетов с произвольной группировкой_6.xls</vt:lpwstr>
  </property>
</Properties>
</file>